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7" i="1"/>
  <c r="G12" l="1"/>
  <c r="K23" l="1"/>
  <c r="K22"/>
  <c r="G5"/>
  <c r="I5"/>
  <c r="M7"/>
  <c r="G21"/>
  <c r="K4"/>
  <c r="K7"/>
  <c r="K8"/>
  <c r="K10"/>
  <c r="K11"/>
  <c r="K12"/>
  <c r="K13"/>
  <c r="K14"/>
  <c r="K15"/>
  <c r="K16"/>
  <c r="K17"/>
  <c r="K18"/>
  <c r="K19"/>
  <c r="K20"/>
  <c r="K21"/>
  <c r="K24"/>
  <c r="K25"/>
  <c r="K26"/>
  <c r="C27"/>
  <c r="H9"/>
  <c r="L27"/>
  <c r="M8"/>
  <c r="G3"/>
  <c r="C28"/>
  <c r="C9"/>
  <c r="G15" l="1"/>
  <c r="I15" l="1"/>
  <c r="G10"/>
  <c r="I17"/>
  <c r="G17"/>
  <c r="I18"/>
  <c r="M17"/>
  <c r="M18"/>
  <c r="M15"/>
  <c r="J9"/>
  <c r="I16"/>
  <c r="G18"/>
  <c r="M23" l="1"/>
  <c r="I23" l="1"/>
  <c r="G23"/>
  <c r="I6"/>
  <c r="M6"/>
  <c r="G6"/>
  <c r="D27"/>
  <c r="D9"/>
  <c r="D28" l="1"/>
  <c r="M16"/>
  <c r="M3" l="1"/>
  <c r="I3"/>
  <c r="H27"/>
  <c r="E27"/>
  <c r="M27" s="1"/>
  <c r="L9"/>
  <c r="L28" s="1"/>
  <c r="F9"/>
  <c r="E9"/>
  <c r="M5"/>
  <c r="M10"/>
  <c r="M11"/>
  <c r="M12"/>
  <c r="M13"/>
  <c r="M14"/>
  <c r="M19"/>
  <c r="M20"/>
  <c r="M21"/>
  <c r="M22"/>
  <c r="M24"/>
  <c r="M25"/>
  <c r="M26"/>
  <c r="M4"/>
  <c r="I7"/>
  <c r="I8"/>
  <c r="I10"/>
  <c r="I11"/>
  <c r="I12"/>
  <c r="I13"/>
  <c r="I14"/>
  <c r="I19"/>
  <c r="I20"/>
  <c r="I21"/>
  <c r="I22"/>
  <c r="I24"/>
  <c r="I25"/>
  <c r="I26"/>
  <c r="I4"/>
  <c r="G7"/>
  <c r="G8"/>
  <c r="G11"/>
  <c r="G13"/>
  <c r="G14"/>
  <c r="G16"/>
  <c r="G19"/>
  <c r="G20"/>
  <c r="G22"/>
  <c r="G24"/>
  <c r="G25"/>
  <c r="G26"/>
  <c r="G4"/>
  <c r="G27" l="1"/>
  <c r="I9"/>
  <c r="K9"/>
  <c r="G9"/>
  <c r="E28"/>
  <c r="J27"/>
  <c r="I27"/>
  <c r="M9"/>
  <c r="H28"/>
  <c r="F28"/>
  <c r="G28" l="1"/>
  <c r="J28"/>
  <c r="K28" s="1"/>
  <c r="K27"/>
  <c r="M28"/>
  <c r="I28"/>
</calcChain>
</file>

<file path=xl/sharedStrings.xml><?xml version="1.0" encoding="utf-8"?>
<sst xmlns="http://schemas.openxmlformats.org/spreadsheetml/2006/main" count="40" uniqueCount="38">
  <si>
    <t>Наименование</t>
  </si>
  <si>
    <t>МКОУ СОШ №1</t>
  </si>
  <si>
    <t>МКОУ СОШ №2</t>
  </si>
  <si>
    <t>МБОУ СОШ №3</t>
  </si>
  <si>
    <t>МКОУ СОШ №47</t>
  </si>
  <si>
    <t>МКОУ СОШ №92</t>
  </si>
  <si>
    <t>МБОУ СОШ №93</t>
  </si>
  <si>
    <t>всего по городу</t>
  </si>
  <si>
    <t>МКОУ Бадажковская ООШ</t>
  </si>
  <si>
    <t>МКОУ Беловская ООШ</t>
  </si>
  <si>
    <t>МКОУ Зюзинская СОШ</t>
  </si>
  <si>
    <t>МКОУ Кармаклинская СОШ</t>
  </si>
  <si>
    <t>МКОУ Квашнинская ООШ</t>
  </si>
  <si>
    <t>МКОУ Кожевниковская НОШ</t>
  </si>
  <si>
    <t>МКОУ Козловская СОШ</t>
  </si>
  <si>
    <t>МКОУ Новокурупкаевская ООШ</t>
  </si>
  <si>
    <t>МКОУ Новониколаевская СОШ</t>
  </si>
  <si>
    <t>МКОУ Новоспасская СОШ</t>
  </si>
  <si>
    <t>МКОУ Новочановская СОШ</t>
  </si>
  <si>
    <t>МКОУ Новоярковская СОШ</t>
  </si>
  <si>
    <t>МКОУ Старощербаковская СОШ</t>
  </si>
  <si>
    <t>МКОУ Таскаевская СОШ</t>
  </si>
  <si>
    <t>МКОУ Тополевская ООШ</t>
  </si>
  <si>
    <t>МКОУ Устьянцевская СОШ</t>
  </si>
  <si>
    <t>МКОУ Шубинская СОШ</t>
  </si>
  <si>
    <t>всего по селу</t>
  </si>
  <si>
    <t>итого по району</t>
  </si>
  <si>
    <t>учителей</t>
  </si>
  <si>
    <t>учащихся</t>
  </si>
  <si>
    <t xml:space="preserve">до 30 лет </t>
  </si>
  <si>
    <t>по специальности</t>
  </si>
  <si>
    <t>в.о.</t>
  </si>
  <si>
    <t>средний возраст</t>
  </si>
  <si>
    <t>% от учит.</t>
  </si>
  <si>
    <t>на 1 учит.</t>
  </si>
  <si>
    <t>педагогов</t>
  </si>
  <si>
    <t>Педагогический состав общеобразовательных учреждений на 2019-2020 учебный год</t>
  </si>
  <si>
    <t>не имеют соответствующей квалификации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</si>
</sst>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3" fillId="0" borderId="0" xfId="0" applyFont="1" applyFill="1"/>
    <xf numFmtId="0" fontId="7" fillId="2" borderId="0" xfId="0" applyFont="1" applyFill="1"/>
    <xf numFmtId="0" fontId="6" fillId="2" borderId="0" xfId="0" applyFont="1" applyFill="1"/>
    <xf numFmtId="14" fontId="5" fillId="0" borderId="0" xfId="0" applyNumberFormat="1" applyFont="1"/>
    <xf numFmtId="0" fontId="8" fillId="0" borderId="0" xfId="0" applyFont="1"/>
    <xf numFmtId="0" fontId="8" fillId="0" borderId="0" xfId="0" applyFont="1" applyFill="1"/>
    <xf numFmtId="0" fontId="5" fillId="0" borderId="0" xfId="0" applyFont="1" applyFill="1"/>
    <xf numFmtId="0" fontId="6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/>
    <xf numFmtId="0" fontId="9" fillId="0" borderId="0" xfId="0" applyFont="1"/>
    <xf numFmtId="0" fontId="10" fillId="0" borderId="1" xfId="0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/>
    <xf numFmtId="164" fontId="10" fillId="0" borderId="1" xfId="0" applyNumberFormat="1" applyFont="1" applyFill="1" applyBorder="1"/>
    <xf numFmtId="9" fontId="10" fillId="0" borderId="1" xfId="1" applyFont="1" applyFill="1" applyBorder="1"/>
    <xf numFmtId="0" fontId="11" fillId="0" borderId="1" xfId="0" applyFont="1" applyBorder="1"/>
    <xf numFmtId="0" fontId="12" fillId="0" borderId="0" xfId="0" applyFont="1"/>
    <xf numFmtId="0" fontId="9" fillId="0" borderId="0" xfId="0" applyFont="1" applyFill="1"/>
    <xf numFmtId="0" fontId="10" fillId="0" borderId="1" xfId="0" applyFont="1" applyFill="1" applyBorder="1" applyAlignment="1">
      <alignment wrapText="1"/>
    </xf>
    <xf numFmtId="1" fontId="10" fillId="0" borderId="1" xfId="0" applyNumberFormat="1" applyFont="1" applyFill="1" applyBorder="1" applyAlignment="1">
      <alignment wrapText="1"/>
    </xf>
    <xf numFmtId="0" fontId="11" fillId="0" borderId="1" xfId="0" applyFont="1" applyFill="1" applyBorder="1"/>
    <xf numFmtId="0" fontId="12" fillId="0" borderId="0" xfId="0" applyFont="1" applyFill="1"/>
    <xf numFmtId="165" fontId="10" fillId="0" borderId="1" xfId="1" applyNumberFormat="1" applyFont="1" applyFill="1" applyBorder="1"/>
    <xf numFmtId="0" fontId="2" fillId="0" borderId="2" xfId="0" applyFont="1" applyFill="1" applyBorder="1" applyAlignment="1">
      <alignment horizontal="center" wrapText="1"/>
    </xf>
    <xf numFmtId="0" fontId="6" fillId="0" borderId="2" xfId="0" applyFont="1" applyBorder="1" applyAlignment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/>
    <xf numFmtId="9" fontId="2" fillId="0" borderId="1" xfId="1" applyFont="1" applyFill="1" applyBorder="1"/>
    <xf numFmtId="0" fontId="4" fillId="0" borderId="1" xfId="0" applyFont="1" applyFill="1" applyBorder="1"/>
    <xf numFmtId="0" fontId="7" fillId="0" borderId="0" xfId="0" applyFont="1" applyFill="1"/>
    <xf numFmtId="0" fontId="2" fillId="0" borderId="1" xfId="0" applyFont="1" applyFill="1" applyBorder="1" applyAlignment="1">
      <alignment horizontal="justify" vertical="justify" wrapText="1"/>
    </xf>
    <xf numFmtId="0" fontId="2" fillId="0" borderId="1" xfId="0" applyFont="1" applyFill="1" applyBorder="1" applyAlignment="1">
      <alignment horizontal="right" vertical="justify" wrapText="1"/>
    </xf>
    <xf numFmtId="0" fontId="6" fillId="0" borderId="0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12" sqref="P12"/>
    </sheetView>
  </sheetViews>
  <sheetFormatPr defaultRowHeight="15"/>
  <cols>
    <col min="1" max="1" width="9.140625" style="1"/>
    <col min="2" max="2" width="29.140625" style="1" customWidth="1"/>
    <col min="3" max="3" width="9.5703125" style="1" customWidth="1"/>
    <col min="4" max="4" width="9.140625" style="2" customWidth="1"/>
    <col min="5" max="6" width="9.140625" style="2"/>
    <col min="7" max="7" width="9.5703125" style="2" bestFit="1" customWidth="1"/>
    <col min="8" max="12" width="9.140625" style="2"/>
    <col min="13" max="13" width="10.85546875" style="2" customWidth="1"/>
    <col min="14" max="14" width="41.85546875" style="1" customWidth="1"/>
    <col min="15" max="16384" width="9.140625" style="1"/>
  </cols>
  <sheetData>
    <row r="1" spans="1:20" ht="15.75" customHeight="1">
      <c r="B1" s="5"/>
      <c r="C1" s="27" t="s">
        <v>36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20" s="9" customFormat="1" ht="28.5" customHeight="1">
      <c r="B2" s="10" t="s">
        <v>0</v>
      </c>
      <c r="C2" s="11" t="s">
        <v>32</v>
      </c>
      <c r="D2" s="12" t="s">
        <v>35</v>
      </c>
      <c r="E2" s="12" t="s">
        <v>27</v>
      </c>
      <c r="F2" s="12" t="s">
        <v>28</v>
      </c>
      <c r="G2" s="12" t="s">
        <v>34</v>
      </c>
      <c r="H2" s="12" t="s">
        <v>29</v>
      </c>
      <c r="I2" s="12" t="s">
        <v>33</v>
      </c>
      <c r="J2" s="12" t="s">
        <v>30</v>
      </c>
      <c r="K2" s="12" t="s">
        <v>33</v>
      </c>
      <c r="L2" s="12" t="s">
        <v>31</v>
      </c>
      <c r="M2" s="12" t="s">
        <v>33</v>
      </c>
      <c r="N2" s="12" t="s">
        <v>37</v>
      </c>
    </row>
    <row r="3" spans="1:20" s="4" customFormat="1" ht="15" customHeight="1">
      <c r="A3" s="29"/>
      <c r="B3" s="30" t="s">
        <v>1</v>
      </c>
      <c r="C3" s="30">
        <v>40</v>
      </c>
      <c r="D3" s="12">
        <v>23</v>
      </c>
      <c r="E3" s="12">
        <v>20</v>
      </c>
      <c r="F3" s="12">
        <v>324</v>
      </c>
      <c r="G3" s="31">
        <f>F3/E3</f>
        <v>16.2</v>
      </c>
      <c r="H3" s="12">
        <v>3</v>
      </c>
      <c r="I3" s="32">
        <f>H3/E3</f>
        <v>0.15</v>
      </c>
      <c r="J3" s="12">
        <v>20</v>
      </c>
      <c r="K3" s="32">
        <v>1</v>
      </c>
      <c r="L3" s="12">
        <v>18</v>
      </c>
      <c r="M3" s="32">
        <f>L3/E3</f>
        <v>0.9</v>
      </c>
      <c r="N3" s="12"/>
      <c r="O3" s="34"/>
      <c r="P3" s="34"/>
      <c r="Q3" s="34"/>
      <c r="R3" s="34"/>
      <c r="S3" s="34"/>
      <c r="T3" s="29"/>
    </row>
    <row r="4" spans="1:20" s="4" customFormat="1" ht="15" customHeight="1">
      <c r="A4" s="29"/>
      <c r="B4" s="30" t="s">
        <v>2</v>
      </c>
      <c r="C4" s="30">
        <v>43</v>
      </c>
      <c r="D4" s="12">
        <v>36</v>
      </c>
      <c r="E4" s="12">
        <v>33</v>
      </c>
      <c r="F4" s="12">
        <v>598</v>
      </c>
      <c r="G4" s="31">
        <f>F4/E4</f>
        <v>18.121212121212121</v>
      </c>
      <c r="H4" s="12">
        <v>4</v>
      </c>
      <c r="I4" s="32">
        <f>H4/E4</f>
        <v>0.12121212121212122</v>
      </c>
      <c r="J4" s="12">
        <v>33</v>
      </c>
      <c r="K4" s="32">
        <f>J4/E4</f>
        <v>1</v>
      </c>
      <c r="L4" s="12">
        <v>27</v>
      </c>
      <c r="M4" s="32">
        <f>L4/E4</f>
        <v>0.81818181818181823</v>
      </c>
      <c r="N4" s="12"/>
      <c r="O4" s="34"/>
      <c r="P4" s="34"/>
      <c r="Q4" s="34"/>
      <c r="R4" s="34"/>
      <c r="S4" s="34"/>
      <c r="T4" s="29"/>
    </row>
    <row r="5" spans="1:20" s="4" customFormat="1" ht="13.5" customHeight="1">
      <c r="A5" s="29"/>
      <c r="B5" s="30" t="s">
        <v>3</v>
      </c>
      <c r="C5" s="30">
        <v>44</v>
      </c>
      <c r="D5" s="12">
        <v>44</v>
      </c>
      <c r="E5" s="12">
        <v>41</v>
      </c>
      <c r="F5" s="12">
        <v>777</v>
      </c>
      <c r="G5" s="31">
        <f>F5/E5</f>
        <v>18.951219512195124</v>
      </c>
      <c r="H5" s="12">
        <v>2</v>
      </c>
      <c r="I5" s="32">
        <f>H5/E5</f>
        <v>4.878048780487805E-2</v>
      </c>
      <c r="J5" s="12">
        <v>41</v>
      </c>
      <c r="K5" s="32">
        <v>1</v>
      </c>
      <c r="L5" s="12">
        <v>39</v>
      </c>
      <c r="M5" s="32">
        <f t="shared" ref="M5:M28" si="0">L5/E5</f>
        <v>0.95121951219512191</v>
      </c>
      <c r="N5" s="33"/>
      <c r="O5" s="34"/>
      <c r="P5" s="34"/>
      <c r="Q5" s="34"/>
      <c r="R5" s="34"/>
      <c r="S5" s="34"/>
      <c r="T5" s="29"/>
    </row>
    <row r="6" spans="1:20" s="4" customFormat="1" ht="15" customHeight="1">
      <c r="A6" s="29"/>
      <c r="B6" s="30" t="s">
        <v>4</v>
      </c>
      <c r="C6" s="30">
        <v>42</v>
      </c>
      <c r="D6" s="12">
        <v>28</v>
      </c>
      <c r="E6" s="12">
        <v>26</v>
      </c>
      <c r="F6" s="12">
        <v>495</v>
      </c>
      <c r="G6" s="31">
        <f t="shared" ref="G6:G26" si="1">F6/E6</f>
        <v>19.03846153846154</v>
      </c>
      <c r="H6" s="12">
        <v>2</v>
      </c>
      <c r="I6" s="32">
        <f>H6/E6</f>
        <v>7.6923076923076927E-2</v>
      </c>
      <c r="J6" s="12">
        <v>26</v>
      </c>
      <c r="K6" s="32">
        <v>1</v>
      </c>
      <c r="L6" s="12">
        <v>25</v>
      </c>
      <c r="M6" s="32">
        <f>L6/E6</f>
        <v>0.96153846153846156</v>
      </c>
      <c r="N6" s="33"/>
      <c r="O6" s="34"/>
      <c r="P6" s="34"/>
      <c r="Q6" s="34"/>
      <c r="R6" s="34"/>
      <c r="S6" s="34"/>
      <c r="T6" s="29"/>
    </row>
    <row r="7" spans="1:20" s="4" customFormat="1" ht="14.25" customHeight="1">
      <c r="A7" s="29"/>
      <c r="B7" s="30" t="s">
        <v>5</v>
      </c>
      <c r="C7" s="30">
        <v>43</v>
      </c>
      <c r="D7" s="12">
        <v>37</v>
      </c>
      <c r="E7" s="12">
        <v>33</v>
      </c>
      <c r="F7" s="12">
        <v>638</v>
      </c>
      <c r="G7" s="31">
        <f t="shared" si="1"/>
        <v>19.333333333333332</v>
      </c>
      <c r="H7" s="12">
        <v>9</v>
      </c>
      <c r="I7" s="32">
        <f t="shared" ref="I7:I28" si="2">H7/E7</f>
        <v>0.27272727272727271</v>
      </c>
      <c r="J7" s="12">
        <v>33</v>
      </c>
      <c r="K7" s="32">
        <f>J7/E7</f>
        <v>1</v>
      </c>
      <c r="L7" s="12">
        <v>27</v>
      </c>
      <c r="M7" s="32">
        <f>L7/E7</f>
        <v>0.81818181818181823</v>
      </c>
      <c r="N7" s="33"/>
      <c r="O7" s="34"/>
      <c r="P7" s="34"/>
      <c r="Q7" s="34"/>
      <c r="R7" s="34"/>
      <c r="S7" s="34"/>
      <c r="T7" s="29"/>
    </row>
    <row r="8" spans="1:20" s="4" customFormat="1" ht="14.25" customHeight="1">
      <c r="A8" s="29"/>
      <c r="B8" s="30" t="s">
        <v>6</v>
      </c>
      <c r="C8" s="30">
        <v>44</v>
      </c>
      <c r="D8" s="12">
        <v>37</v>
      </c>
      <c r="E8" s="12">
        <v>33</v>
      </c>
      <c r="F8" s="12">
        <v>587</v>
      </c>
      <c r="G8" s="31">
        <f t="shared" si="1"/>
        <v>17.787878787878789</v>
      </c>
      <c r="H8" s="12">
        <v>3</v>
      </c>
      <c r="I8" s="32">
        <f t="shared" si="2"/>
        <v>9.0909090909090912E-2</v>
      </c>
      <c r="J8" s="12">
        <v>33</v>
      </c>
      <c r="K8" s="32">
        <f t="shared" ref="K8:K28" si="3">J8/E8</f>
        <v>1</v>
      </c>
      <c r="L8" s="12">
        <v>32</v>
      </c>
      <c r="M8" s="32">
        <f>L8/E8</f>
        <v>0.96969696969696972</v>
      </c>
      <c r="N8" s="33"/>
      <c r="O8" s="34"/>
      <c r="P8" s="34"/>
      <c r="Q8" s="34"/>
      <c r="R8" s="34"/>
      <c r="S8" s="34"/>
      <c r="T8" s="29"/>
    </row>
    <row r="9" spans="1:20" s="13" customFormat="1" ht="15" customHeight="1">
      <c r="B9" s="14" t="s">
        <v>7</v>
      </c>
      <c r="C9" s="15">
        <f>AVERAGE(C3:C8)</f>
        <v>42.666666666666664</v>
      </c>
      <c r="D9" s="16">
        <f>SUM(D3:D8)</f>
        <v>205</v>
      </c>
      <c r="E9" s="16">
        <f>SUM(E3:E8)</f>
        <v>186</v>
      </c>
      <c r="F9" s="16">
        <f>SUM(F3:F8)</f>
        <v>3419</v>
      </c>
      <c r="G9" s="17">
        <f>F9/E9</f>
        <v>18.381720430107528</v>
      </c>
      <c r="H9" s="16">
        <f>SUM(H3:H8)</f>
        <v>23</v>
      </c>
      <c r="I9" s="18">
        <f>H9/E9</f>
        <v>0.12365591397849462</v>
      </c>
      <c r="J9" s="16">
        <f>SUM(J3:J8)</f>
        <v>186</v>
      </c>
      <c r="K9" s="18">
        <f>J9/E9</f>
        <v>1</v>
      </c>
      <c r="L9" s="16">
        <f>SUM(L3:L8)</f>
        <v>168</v>
      </c>
      <c r="M9" s="18">
        <f t="shared" si="0"/>
        <v>0.90322580645161288</v>
      </c>
      <c r="N9" s="19"/>
      <c r="O9" s="20"/>
      <c r="P9" s="20"/>
      <c r="Q9" s="20"/>
      <c r="R9" s="20"/>
      <c r="S9" s="20"/>
    </row>
    <row r="10" spans="1:20" s="4" customFormat="1" ht="16.5" customHeight="1">
      <c r="A10" s="29">
        <v>1</v>
      </c>
      <c r="B10" s="30" t="s">
        <v>8</v>
      </c>
      <c r="C10" s="30">
        <v>48</v>
      </c>
      <c r="D10" s="12">
        <v>11</v>
      </c>
      <c r="E10" s="12">
        <v>9</v>
      </c>
      <c r="F10" s="12">
        <v>40</v>
      </c>
      <c r="G10" s="31">
        <f>F10/E10</f>
        <v>4.4444444444444446</v>
      </c>
      <c r="H10" s="12">
        <v>0</v>
      </c>
      <c r="I10" s="32">
        <f t="shared" si="2"/>
        <v>0</v>
      </c>
      <c r="J10" s="12">
        <v>9</v>
      </c>
      <c r="K10" s="32">
        <f t="shared" si="3"/>
        <v>1</v>
      </c>
      <c r="L10" s="12">
        <v>7</v>
      </c>
      <c r="M10" s="32">
        <f t="shared" si="0"/>
        <v>0.77777777777777779</v>
      </c>
      <c r="N10" s="33"/>
      <c r="O10" s="34"/>
      <c r="P10" s="34"/>
      <c r="Q10" s="34"/>
      <c r="R10" s="34"/>
      <c r="S10" s="3"/>
    </row>
    <row r="11" spans="1:20" s="4" customFormat="1" ht="14.25" customHeight="1">
      <c r="A11" s="29">
        <v>2</v>
      </c>
      <c r="B11" s="30" t="s">
        <v>9</v>
      </c>
      <c r="C11" s="30">
        <v>44</v>
      </c>
      <c r="D11" s="12">
        <v>7</v>
      </c>
      <c r="E11" s="12">
        <v>6</v>
      </c>
      <c r="F11" s="12">
        <v>28</v>
      </c>
      <c r="G11" s="31">
        <f t="shared" si="1"/>
        <v>4.666666666666667</v>
      </c>
      <c r="H11" s="12">
        <v>0</v>
      </c>
      <c r="I11" s="32">
        <f t="shared" si="2"/>
        <v>0</v>
      </c>
      <c r="J11" s="12">
        <v>6</v>
      </c>
      <c r="K11" s="32">
        <f t="shared" si="3"/>
        <v>1</v>
      </c>
      <c r="L11" s="12">
        <v>6</v>
      </c>
      <c r="M11" s="32">
        <f t="shared" si="0"/>
        <v>1</v>
      </c>
      <c r="N11" s="33"/>
      <c r="O11" s="34"/>
      <c r="P11" s="34"/>
      <c r="Q11" s="34"/>
      <c r="R11" s="34"/>
      <c r="S11" s="3"/>
    </row>
    <row r="12" spans="1:20" s="4" customFormat="1" ht="13.5" customHeight="1">
      <c r="A12" s="29">
        <v>3</v>
      </c>
      <c r="B12" s="30" t="s">
        <v>10</v>
      </c>
      <c r="C12" s="30">
        <v>41</v>
      </c>
      <c r="D12" s="12">
        <v>24</v>
      </c>
      <c r="E12" s="12">
        <v>24</v>
      </c>
      <c r="F12" s="12">
        <v>104</v>
      </c>
      <c r="G12" s="31">
        <f t="shared" si="1"/>
        <v>4.333333333333333</v>
      </c>
      <c r="H12" s="12">
        <v>6</v>
      </c>
      <c r="I12" s="32">
        <f t="shared" si="2"/>
        <v>0.25</v>
      </c>
      <c r="J12" s="12">
        <v>24</v>
      </c>
      <c r="K12" s="32">
        <f>J12/E12</f>
        <v>1</v>
      </c>
      <c r="L12" s="12">
        <v>24</v>
      </c>
      <c r="M12" s="32">
        <f t="shared" si="0"/>
        <v>1</v>
      </c>
      <c r="N12" s="33"/>
      <c r="O12" s="34"/>
      <c r="P12" s="34"/>
      <c r="Q12" s="34"/>
      <c r="R12" s="34"/>
      <c r="S12" s="3"/>
    </row>
    <row r="13" spans="1:20" s="4" customFormat="1" ht="14.25" customHeight="1">
      <c r="A13" s="29">
        <v>4</v>
      </c>
      <c r="B13" s="30" t="s">
        <v>11</v>
      </c>
      <c r="C13" s="30">
        <v>46</v>
      </c>
      <c r="D13" s="12">
        <v>12</v>
      </c>
      <c r="E13" s="12">
        <v>11</v>
      </c>
      <c r="F13" s="12">
        <v>46</v>
      </c>
      <c r="G13" s="31">
        <f t="shared" si="1"/>
        <v>4.1818181818181817</v>
      </c>
      <c r="H13" s="12">
        <v>0</v>
      </c>
      <c r="I13" s="32">
        <f t="shared" si="2"/>
        <v>0</v>
      </c>
      <c r="J13" s="12">
        <v>11</v>
      </c>
      <c r="K13" s="32">
        <f t="shared" si="3"/>
        <v>1</v>
      </c>
      <c r="L13" s="12">
        <v>10</v>
      </c>
      <c r="M13" s="32">
        <f t="shared" si="0"/>
        <v>0.90909090909090906</v>
      </c>
      <c r="N13" s="33"/>
      <c r="O13" s="34"/>
      <c r="P13" s="34"/>
      <c r="Q13" s="34"/>
      <c r="R13" s="34"/>
      <c r="S13" s="3"/>
    </row>
    <row r="14" spans="1:20" s="4" customFormat="1" ht="12.75" customHeight="1">
      <c r="A14" s="29">
        <v>5</v>
      </c>
      <c r="B14" s="30" t="s">
        <v>12</v>
      </c>
      <c r="C14" s="30">
        <v>42</v>
      </c>
      <c r="D14" s="12">
        <v>8</v>
      </c>
      <c r="E14" s="12">
        <v>7</v>
      </c>
      <c r="F14" s="12">
        <v>37</v>
      </c>
      <c r="G14" s="31">
        <f t="shared" si="1"/>
        <v>5.2857142857142856</v>
      </c>
      <c r="H14" s="12">
        <v>1</v>
      </c>
      <c r="I14" s="32">
        <f t="shared" si="2"/>
        <v>0.14285714285714285</v>
      </c>
      <c r="J14" s="12">
        <v>7</v>
      </c>
      <c r="K14" s="32">
        <f t="shared" si="3"/>
        <v>1</v>
      </c>
      <c r="L14" s="12">
        <v>4</v>
      </c>
      <c r="M14" s="32">
        <f t="shared" si="0"/>
        <v>0.5714285714285714</v>
      </c>
      <c r="N14" s="33"/>
      <c r="O14" s="34"/>
      <c r="P14" s="34"/>
      <c r="Q14" s="34"/>
      <c r="R14" s="34"/>
      <c r="S14" s="3"/>
    </row>
    <row r="15" spans="1:20" s="4" customFormat="1" ht="15" customHeight="1">
      <c r="A15" s="29">
        <v>6</v>
      </c>
      <c r="B15" s="30" t="s">
        <v>13</v>
      </c>
      <c r="C15" s="30">
        <v>41</v>
      </c>
      <c r="D15" s="12">
        <v>3</v>
      </c>
      <c r="E15" s="12">
        <v>2</v>
      </c>
      <c r="F15" s="12">
        <v>9</v>
      </c>
      <c r="G15" s="31">
        <f>F15/E15</f>
        <v>4.5</v>
      </c>
      <c r="H15" s="12">
        <v>0</v>
      </c>
      <c r="I15" s="32">
        <f>H15/E15</f>
        <v>0</v>
      </c>
      <c r="J15" s="12">
        <v>2</v>
      </c>
      <c r="K15" s="32">
        <f t="shared" si="3"/>
        <v>1</v>
      </c>
      <c r="L15" s="12">
        <v>2</v>
      </c>
      <c r="M15" s="32">
        <f>L15/E15</f>
        <v>1</v>
      </c>
      <c r="N15" s="33"/>
      <c r="O15" s="34"/>
      <c r="P15" s="34"/>
      <c r="Q15" s="34"/>
      <c r="R15" s="34"/>
      <c r="S15" s="3"/>
    </row>
    <row r="16" spans="1:20" s="4" customFormat="1" ht="13.5" customHeight="1">
      <c r="A16" s="29">
        <v>7</v>
      </c>
      <c r="B16" s="30" t="s">
        <v>14</v>
      </c>
      <c r="C16" s="30">
        <v>47</v>
      </c>
      <c r="D16" s="12">
        <v>17</v>
      </c>
      <c r="E16" s="12">
        <v>17</v>
      </c>
      <c r="F16" s="12">
        <v>95</v>
      </c>
      <c r="G16" s="31">
        <f t="shared" si="1"/>
        <v>5.5882352941176467</v>
      </c>
      <c r="H16" s="12">
        <v>2</v>
      </c>
      <c r="I16" s="32">
        <f>H16/E16</f>
        <v>0.11764705882352941</v>
      </c>
      <c r="J16" s="12">
        <v>17</v>
      </c>
      <c r="K16" s="32">
        <f t="shared" si="3"/>
        <v>1</v>
      </c>
      <c r="L16" s="12">
        <v>16</v>
      </c>
      <c r="M16" s="32">
        <f>L16/E16</f>
        <v>0.94117647058823528</v>
      </c>
      <c r="N16" s="33"/>
      <c r="O16" s="34"/>
      <c r="P16" s="34"/>
      <c r="Q16" s="34"/>
      <c r="R16" s="34"/>
      <c r="S16" s="3"/>
    </row>
    <row r="17" spans="1:19" s="4" customFormat="1" ht="15" customHeight="1">
      <c r="A17" s="29">
        <v>8</v>
      </c>
      <c r="B17" s="35" t="s">
        <v>15</v>
      </c>
      <c r="C17" s="36">
        <v>42</v>
      </c>
      <c r="D17" s="12">
        <v>8</v>
      </c>
      <c r="E17" s="12">
        <v>8</v>
      </c>
      <c r="F17" s="12">
        <v>26</v>
      </c>
      <c r="G17" s="31">
        <f>F17/E17</f>
        <v>3.25</v>
      </c>
      <c r="H17" s="12">
        <v>0</v>
      </c>
      <c r="I17" s="32">
        <f>H17/E17</f>
        <v>0</v>
      </c>
      <c r="J17" s="12">
        <v>8</v>
      </c>
      <c r="K17" s="32">
        <f t="shared" si="3"/>
        <v>1</v>
      </c>
      <c r="L17" s="12">
        <v>8</v>
      </c>
      <c r="M17" s="32">
        <f t="shared" ref="M17:M18" si="4">L17/E17</f>
        <v>1</v>
      </c>
      <c r="N17" s="33"/>
      <c r="O17" s="34"/>
      <c r="P17" s="34"/>
      <c r="Q17" s="34"/>
      <c r="R17" s="34"/>
      <c r="S17" s="3"/>
    </row>
    <row r="18" spans="1:19" s="4" customFormat="1" ht="15" customHeight="1">
      <c r="A18" s="29">
        <v>9</v>
      </c>
      <c r="B18" s="35" t="s">
        <v>16</v>
      </c>
      <c r="C18" s="36">
        <v>43</v>
      </c>
      <c r="D18" s="12">
        <v>13</v>
      </c>
      <c r="E18" s="12">
        <v>12</v>
      </c>
      <c r="F18" s="12">
        <v>48</v>
      </c>
      <c r="G18" s="31">
        <f t="shared" si="1"/>
        <v>4</v>
      </c>
      <c r="H18" s="12">
        <v>1</v>
      </c>
      <c r="I18" s="32">
        <f>H18/E18</f>
        <v>8.3333333333333329E-2</v>
      </c>
      <c r="J18" s="12">
        <v>12</v>
      </c>
      <c r="K18" s="32">
        <f t="shared" si="3"/>
        <v>1</v>
      </c>
      <c r="L18" s="12">
        <v>8</v>
      </c>
      <c r="M18" s="32">
        <f t="shared" si="4"/>
        <v>0.66666666666666663</v>
      </c>
      <c r="N18" s="33"/>
      <c r="O18" s="34"/>
      <c r="P18" s="34"/>
      <c r="Q18" s="34"/>
      <c r="R18" s="34"/>
      <c r="S18" s="3"/>
    </row>
    <row r="19" spans="1:19" s="4" customFormat="1" ht="16.5" customHeight="1">
      <c r="A19" s="29">
        <v>10</v>
      </c>
      <c r="B19" s="30" t="s">
        <v>17</v>
      </c>
      <c r="C19" s="30">
        <v>45</v>
      </c>
      <c r="D19" s="12">
        <v>23</v>
      </c>
      <c r="E19" s="12">
        <v>19</v>
      </c>
      <c r="F19" s="12">
        <v>132</v>
      </c>
      <c r="G19" s="31">
        <f t="shared" si="1"/>
        <v>6.9473684210526319</v>
      </c>
      <c r="H19" s="12">
        <v>2</v>
      </c>
      <c r="I19" s="32">
        <f t="shared" si="2"/>
        <v>0.10526315789473684</v>
      </c>
      <c r="J19" s="12">
        <v>19</v>
      </c>
      <c r="K19" s="32">
        <f t="shared" si="3"/>
        <v>1</v>
      </c>
      <c r="L19" s="12">
        <v>16</v>
      </c>
      <c r="M19" s="32">
        <f t="shared" si="0"/>
        <v>0.84210526315789469</v>
      </c>
      <c r="N19" s="33"/>
      <c r="O19" s="34"/>
      <c r="P19" s="34"/>
      <c r="Q19" s="34"/>
      <c r="R19" s="34"/>
      <c r="S19" s="3"/>
    </row>
    <row r="20" spans="1:19" s="4" customFormat="1" ht="15.75" customHeight="1">
      <c r="A20" s="37">
        <v>11</v>
      </c>
      <c r="B20" s="30" t="s">
        <v>18</v>
      </c>
      <c r="C20" s="30">
        <v>42</v>
      </c>
      <c r="D20" s="12">
        <v>24</v>
      </c>
      <c r="E20" s="12">
        <v>22</v>
      </c>
      <c r="F20" s="12">
        <v>175</v>
      </c>
      <c r="G20" s="31">
        <f t="shared" si="1"/>
        <v>7.9545454545454541</v>
      </c>
      <c r="H20" s="12">
        <v>4</v>
      </c>
      <c r="I20" s="32">
        <f t="shared" si="2"/>
        <v>0.18181818181818182</v>
      </c>
      <c r="J20" s="12">
        <v>22</v>
      </c>
      <c r="K20" s="32">
        <f t="shared" si="3"/>
        <v>1</v>
      </c>
      <c r="L20" s="12">
        <v>17</v>
      </c>
      <c r="M20" s="32">
        <f t="shared" si="0"/>
        <v>0.77272727272727271</v>
      </c>
      <c r="N20" s="33"/>
      <c r="O20" s="34"/>
      <c r="P20" s="34"/>
      <c r="Q20" s="34"/>
      <c r="R20" s="34"/>
      <c r="S20" s="3"/>
    </row>
    <row r="21" spans="1:19" s="4" customFormat="1" ht="14.25" customHeight="1">
      <c r="A21" s="29">
        <v>12</v>
      </c>
      <c r="B21" s="30" t="s">
        <v>19</v>
      </c>
      <c r="C21" s="30">
        <v>44</v>
      </c>
      <c r="D21" s="12">
        <v>11</v>
      </c>
      <c r="E21" s="12">
        <v>11</v>
      </c>
      <c r="F21" s="12">
        <v>67</v>
      </c>
      <c r="G21" s="31">
        <f>F21/E21</f>
        <v>6.0909090909090908</v>
      </c>
      <c r="H21" s="12">
        <v>2</v>
      </c>
      <c r="I21" s="32">
        <f t="shared" si="2"/>
        <v>0.18181818181818182</v>
      </c>
      <c r="J21" s="12">
        <v>11</v>
      </c>
      <c r="K21" s="32">
        <f t="shared" si="3"/>
        <v>1</v>
      </c>
      <c r="L21" s="12">
        <v>11</v>
      </c>
      <c r="M21" s="32">
        <f t="shared" si="0"/>
        <v>1</v>
      </c>
      <c r="N21" s="33"/>
      <c r="O21" s="34"/>
      <c r="P21" s="34"/>
      <c r="Q21" s="34"/>
      <c r="R21" s="34"/>
      <c r="S21" s="3"/>
    </row>
    <row r="22" spans="1:19" s="4" customFormat="1" ht="15.75" customHeight="1">
      <c r="A22" s="29">
        <v>13</v>
      </c>
      <c r="B22" s="35" t="s">
        <v>20</v>
      </c>
      <c r="C22" s="36">
        <v>44</v>
      </c>
      <c r="D22" s="12">
        <v>21</v>
      </c>
      <c r="E22" s="12">
        <v>17</v>
      </c>
      <c r="F22" s="12">
        <v>137</v>
      </c>
      <c r="G22" s="31">
        <f t="shared" si="1"/>
        <v>8.0588235294117645</v>
      </c>
      <c r="H22" s="12">
        <v>1</v>
      </c>
      <c r="I22" s="32">
        <f t="shared" si="2"/>
        <v>5.8823529411764705E-2</v>
      </c>
      <c r="J22" s="12">
        <v>17</v>
      </c>
      <c r="K22" s="32">
        <f t="shared" si="3"/>
        <v>1</v>
      </c>
      <c r="L22" s="12">
        <v>15</v>
      </c>
      <c r="M22" s="32">
        <f t="shared" si="0"/>
        <v>0.88235294117647056</v>
      </c>
      <c r="N22" s="33"/>
      <c r="O22" s="34"/>
      <c r="P22" s="34"/>
      <c r="Q22" s="34"/>
      <c r="R22" s="34"/>
      <c r="S22" s="3"/>
    </row>
    <row r="23" spans="1:19" s="4" customFormat="1" ht="13.5" customHeight="1">
      <c r="A23" s="29">
        <v>14</v>
      </c>
      <c r="B23" s="30" t="s">
        <v>21</v>
      </c>
      <c r="C23" s="30">
        <v>47</v>
      </c>
      <c r="D23" s="12">
        <v>33</v>
      </c>
      <c r="E23" s="12">
        <v>25</v>
      </c>
      <c r="F23" s="12">
        <v>158</v>
      </c>
      <c r="G23" s="31">
        <f t="shared" si="1"/>
        <v>6.32</v>
      </c>
      <c r="H23" s="12">
        <v>5</v>
      </c>
      <c r="I23" s="32">
        <f t="shared" si="2"/>
        <v>0.2</v>
      </c>
      <c r="J23" s="12">
        <v>25</v>
      </c>
      <c r="K23" s="32">
        <f>J23/E23</f>
        <v>1</v>
      </c>
      <c r="L23" s="12">
        <v>22</v>
      </c>
      <c r="M23" s="32">
        <f t="shared" si="0"/>
        <v>0.88</v>
      </c>
      <c r="N23" s="33"/>
      <c r="O23" s="34"/>
      <c r="P23" s="34"/>
      <c r="Q23" s="34"/>
      <c r="R23" s="34"/>
      <c r="S23" s="3"/>
    </row>
    <row r="24" spans="1:19" s="4" customFormat="1" ht="15" customHeight="1">
      <c r="A24" s="29">
        <v>15</v>
      </c>
      <c r="B24" s="30" t="s">
        <v>22</v>
      </c>
      <c r="C24" s="30">
        <v>48</v>
      </c>
      <c r="D24" s="12">
        <v>8</v>
      </c>
      <c r="E24" s="12">
        <v>7</v>
      </c>
      <c r="F24" s="12">
        <v>26</v>
      </c>
      <c r="G24" s="31">
        <f t="shared" si="1"/>
        <v>3.7142857142857144</v>
      </c>
      <c r="H24" s="12">
        <v>0</v>
      </c>
      <c r="I24" s="32">
        <f t="shared" si="2"/>
        <v>0</v>
      </c>
      <c r="J24" s="12">
        <v>7</v>
      </c>
      <c r="K24" s="32">
        <f t="shared" si="3"/>
        <v>1</v>
      </c>
      <c r="L24" s="12">
        <v>6</v>
      </c>
      <c r="M24" s="32">
        <f t="shared" si="0"/>
        <v>0.8571428571428571</v>
      </c>
      <c r="N24" s="33"/>
      <c r="O24" s="34"/>
      <c r="P24" s="34"/>
      <c r="Q24" s="34"/>
      <c r="R24" s="34"/>
      <c r="S24" s="3"/>
    </row>
    <row r="25" spans="1:19" s="4" customFormat="1" ht="15.75" customHeight="1">
      <c r="A25" s="29">
        <v>16</v>
      </c>
      <c r="B25" s="30" t="s">
        <v>23</v>
      </c>
      <c r="C25" s="30">
        <v>37</v>
      </c>
      <c r="D25" s="12">
        <v>18</v>
      </c>
      <c r="E25" s="12">
        <v>14</v>
      </c>
      <c r="F25" s="12">
        <v>126</v>
      </c>
      <c r="G25" s="31">
        <f t="shared" si="1"/>
        <v>9</v>
      </c>
      <c r="H25" s="12">
        <v>3</v>
      </c>
      <c r="I25" s="32">
        <f t="shared" si="2"/>
        <v>0.21428571428571427</v>
      </c>
      <c r="J25" s="12">
        <v>14</v>
      </c>
      <c r="K25" s="32">
        <f t="shared" si="3"/>
        <v>1</v>
      </c>
      <c r="L25" s="12">
        <v>11</v>
      </c>
      <c r="M25" s="32">
        <f t="shared" si="0"/>
        <v>0.7857142857142857</v>
      </c>
      <c r="N25" s="33"/>
      <c r="O25" s="34"/>
      <c r="P25" s="34"/>
      <c r="Q25" s="34"/>
      <c r="R25" s="34"/>
      <c r="S25" s="3"/>
    </row>
    <row r="26" spans="1:19" s="4" customFormat="1" ht="15.75" customHeight="1">
      <c r="A26" s="29">
        <v>17</v>
      </c>
      <c r="B26" s="30" t="s">
        <v>24</v>
      </c>
      <c r="C26" s="30">
        <v>43</v>
      </c>
      <c r="D26" s="12">
        <v>17</v>
      </c>
      <c r="E26" s="12">
        <v>15</v>
      </c>
      <c r="F26" s="12">
        <v>97</v>
      </c>
      <c r="G26" s="31">
        <f t="shared" si="1"/>
        <v>6.4666666666666668</v>
      </c>
      <c r="H26" s="12">
        <v>2</v>
      </c>
      <c r="I26" s="32">
        <f t="shared" si="2"/>
        <v>0.13333333333333333</v>
      </c>
      <c r="J26" s="12">
        <v>15</v>
      </c>
      <c r="K26" s="32">
        <f t="shared" si="3"/>
        <v>1</v>
      </c>
      <c r="L26" s="12">
        <v>14</v>
      </c>
      <c r="M26" s="32">
        <f t="shared" si="0"/>
        <v>0.93333333333333335</v>
      </c>
      <c r="N26" s="33"/>
      <c r="O26" s="34"/>
      <c r="P26" s="34"/>
      <c r="Q26" s="34"/>
      <c r="R26" s="34"/>
      <c r="S26" s="3"/>
    </row>
    <row r="27" spans="1:19" s="21" customFormat="1" ht="13.5" customHeight="1">
      <c r="B27" s="22" t="s">
        <v>25</v>
      </c>
      <c r="C27" s="23">
        <f>AVERAGE(C10:C26)</f>
        <v>43.764705882352942</v>
      </c>
      <c r="D27" s="16">
        <f>SUM(D10:D26)</f>
        <v>258</v>
      </c>
      <c r="E27" s="16">
        <f>SUM(E10:E26)</f>
        <v>226</v>
      </c>
      <c r="F27" s="16">
        <f>SUM(F10:F26)</f>
        <v>1351</v>
      </c>
      <c r="G27" s="17">
        <f>SUM(G10:G26)/17</f>
        <v>5.5766359460568165</v>
      </c>
      <c r="H27" s="16">
        <f>SUM(H10:H26)</f>
        <v>29</v>
      </c>
      <c r="I27" s="18">
        <f t="shared" si="2"/>
        <v>0.12831858407079647</v>
      </c>
      <c r="J27" s="16">
        <f>SUM(J10:J26)</f>
        <v>226</v>
      </c>
      <c r="K27" s="18">
        <f t="shared" si="3"/>
        <v>1</v>
      </c>
      <c r="L27" s="16">
        <f>SUM(L10:L26)</f>
        <v>197</v>
      </c>
      <c r="M27" s="18">
        <f>L27/E27</f>
        <v>0.87168141592920356</v>
      </c>
      <c r="N27" s="24"/>
      <c r="O27" s="25"/>
      <c r="P27" s="25"/>
      <c r="Q27" s="25"/>
      <c r="R27" s="25"/>
      <c r="S27" s="25"/>
    </row>
    <row r="28" spans="1:19" s="21" customFormat="1" ht="14.25" customHeight="1">
      <c r="B28" s="22" t="s">
        <v>26</v>
      </c>
      <c r="C28" s="23">
        <f>AVERAGE(C3:C8,C10:C26)</f>
        <v>43.478260869565219</v>
      </c>
      <c r="D28" s="16">
        <f>D9+D27</f>
        <v>463</v>
      </c>
      <c r="E28" s="16">
        <f>E27+E9</f>
        <v>412</v>
      </c>
      <c r="F28" s="16">
        <f>F27+F9</f>
        <v>4770</v>
      </c>
      <c r="G28" s="17">
        <f>F28/E28</f>
        <v>11.577669902912621</v>
      </c>
      <c r="H28" s="16">
        <f>H27+H9</f>
        <v>52</v>
      </c>
      <c r="I28" s="18">
        <f t="shared" si="2"/>
        <v>0.12621359223300971</v>
      </c>
      <c r="J28" s="16">
        <f>J27+J9</f>
        <v>412</v>
      </c>
      <c r="K28" s="26">
        <f t="shared" si="3"/>
        <v>1</v>
      </c>
      <c r="L28" s="16">
        <f>SUM(L9+L27)</f>
        <v>365</v>
      </c>
      <c r="M28" s="18">
        <f t="shared" si="0"/>
        <v>0.88592233009708743</v>
      </c>
      <c r="N28" s="24"/>
      <c r="O28" s="25"/>
      <c r="P28" s="25"/>
      <c r="Q28" s="25"/>
      <c r="R28" s="25"/>
      <c r="S28" s="25"/>
    </row>
    <row r="29" spans="1:19" ht="15.75">
      <c r="B29" s="6"/>
      <c r="C29" s="6"/>
      <c r="D29" s="7"/>
      <c r="E29" s="7"/>
      <c r="F29" s="7"/>
      <c r="G29" s="7"/>
      <c r="H29" s="7"/>
      <c r="I29" s="7"/>
      <c r="J29" s="7"/>
      <c r="K29" s="8"/>
      <c r="L29" s="7"/>
      <c r="M29" s="7"/>
      <c r="N29" s="6"/>
    </row>
  </sheetData>
  <mergeCells count="1">
    <mergeCell ref="C1:N1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2020-05-21T08:16:58Z</dcterms:modified>
</cp:coreProperties>
</file>